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.БАН\Пазарно проучване\СЛТ\за качване\"/>
    </mc:Choice>
  </mc:AlternateContent>
  <bookViews>
    <workbookView xWindow="0" yWindow="0" windowWidth="28800" windowHeight="11100"/>
  </bookViews>
  <sheets>
    <sheet name="Лаборат" sheetId="4" r:id="rId1"/>
  </sheets>
  <definedNames>
    <definedName name="_xlnm._FilterDatabase" localSheetId="0" hidden="1">Лаборат!$A$1:$H$31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4" l="1"/>
  <c r="C13" i="4"/>
  <c r="D33" i="4"/>
  <c r="F33" i="4" s="1"/>
  <c r="D35" i="4"/>
  <c r="F35" i="4" s="1"/>
  <c r="G35" i="4" s="1"/>
  <c r="D34" i="4"/>
  <c r="F34" i="4"/>
  <c r="G34" i="4" s="1"/>
  <c r="D30" i="4"/>
  <c r="D31" i="4"/>
  <c r="F31" i="4" s="1"/>
  <c r="G31" i="4" s="1"/>
  <c r="D28" i="4"/>
  <c r="F28" i="4" s="1"/>
  <c r="G28" i="4" s="1"/>
  <c r="D29" i="4"/>
  <c r="F29" i="4"/>
  <c r="G29" i="4" s="1"/>
  <c r="D27" i="4"/>
  <c r="F27" i="4" s="1"/>
  <c r="G27" i="4" s="1"/>
  <c r="D23" i="4"/>
  <c r="F23" i="4"/>
  <c r="G23" i="4" s="1"/>
  <c r="D4" i="4"/>
  <c r="F4" i="4"/>
  <c r="G4" i="4" s="1"/>
  <c r="D10" i="4"/>
  <c r="F10" i="4"/>
  <c r="G10" i="4"/>
  <c r="F11" i="4"/>
  <c r="G11" i="4" s="1"/>
  <c r="F12" i="4"/>
  <c r="G12" i="4"/>
  <c r="F13" i="4"/>
  <c r="G13" i="4" s="1"/>
  <c r="F14" i="4"/>
  <c r="G14" i="4"/>
  <c r="F16" i="4"/>
  <c r="G16" i="4" s="1"/>
  <c r="F17" i="4"/>
  <c r="G17" i="4" s="1"/>
  <c r="F18" i="4"/>
  <c r="G18" i="4" s="1"/>
  <c r="F19" i="4"/>
  <c r="G19" i="4"/>
  <c r="F20" i="4"/>
  <c r="G20" i="4" s="1"/>
  <c r="F21" i="4"/>
  <c r="G21" i="4"/>
  <c r="F22" i="4"/>
  <c r="G22" i="4" s="1"/>
  <c r="F24" i="4"/>
  <c r="G24" i="4"/>
  <c r="F25" i="4"/>
  <c r="G25" i="4" s="1"/>
  <c r="F26" i="4"/>
  <c r="G26" i="4" s="1"/>
  <c r="F30" i="4"/>
  <c r="G30" i="4"/>
  <c r="C16" i="4"/>
  <c r="D15" i="4"/>
  <c r="F15" i="4"/>
  <c r="G15" i="4" s="1"/>
  <c r="D8" i="4"/>
  <c r="F8" i="4"/>
  <c r="G8" i="4"/>
  <c r="D9" i="4"/>
  <c r="F9" i="4" s="1"/>
  <c r="G9" i="4" s="1"/>
  <c r="F3" i="4"/>
  <c r="G3" i="4" s="1"/>
  <c r="D7" i="4"/>
  <c r="F7" i="4" s="1"/>
  <c r="G7" i="4" s="1"/>
  <c r="D6" i="4"/>
  <c r="F6" i="4"/>
  <c r="G6" i="4" s="1"/>
  <c r="D5" i="4"/>
  <c r="F5" i="4" s="1"/>
  <c r="G5" i="4" s="1"/>
  <c r="C3" i="4"/>
  <c r="F2" i="4"/>
  <c r="G2" i="4" s="1"/>
  <c r="G33" i="4" l="1"/>
</calcChain>
</file>

<file path=xl/sharedStrings.xml><?xml version="1.0" encoding="utf-8"?>
<sst xmlns="http://schemas.openxmlformats.org/spreadsheetml/2006/main" count="62" uniqueCount="62">
  <si>
    <t>Позиция</t>
  </si>
  <si>
    <t>HTTP</t>
  </si>
  <si>
    <t>Брой</t>
  </si>
  <si>
    <t>Приоритет 1</t>
  </si>
  <si>
    <t>Приоритет 2</t>
  </si>
  <si>
    <t xml:space="preserve">Циркуляр, настолен, </t>
  </si>
  <si>
    <t xml:space="preserve">Банциг, </t>
  </si>
  <si>
    <t xml:space="preserve">Комплект свредла (5 бр.), </t>
  </si>
  <si>
    <t xml:space="preserve">Шмиргел, </t>
  </si>
  <si>
    <t xml:space="preserve">Винтоверт, </t>
  </si>
  <si>
    <t xml:space="preserve">Виброшлайф, </t>
  </si>
  <si>
    <t xml:space="preserve">3D принтер, </t>
  </si>
  <si>
    <t xml:space="preserve">3D рутер, </t>
  </si>
  <si>
    <t xml:space="preserve">CNC фреза за рязане на стиропор, </t>
  </si>
  <si>
    <t xml:space="preserve">Електрожен, </t>
  </si>
  <si>
    <t xml:space="preserve">Телоподаващ заваръчен апарат, </t>
  </si>
  <si>
    <t xml:space="preserve">Струг конвенционален, оборудван, </t>
  </si>
  <si>
    <t xml:space="preserve">Абкант, </t>
  </si>
  <si>
    <t xml:space="preserve">Гилотина, </t>
  </si>
  <si>
    <t xml:space="preserve">Заточваща машина, универсална, </t>
  </si>
  <si>
    <t xml:space="preserve">Механична ножовка, </t>
  </si>
  <si>
    <t xml:space="preserve">Пескоструйна камера, </t>
  </si>
  <si>
    <t xml:space="preserve">Комбинирана ленто-диско-шлифовъчна машина, </t>
  </si>
  <si>
    <t xml:space="preserve">Щос машина, </t>
  </si>
  <si>
    <t xml:space="preserve">Малка хидравлична преса, </t>
  </si>
  <si>
    <t xml:space="preserve">Машина за огъване на тръби, </t>
  </si>
  <si>
    <t xml:space="preserve">Работни маси (2 бр.), </t>
  </si>
  <si>
    <t xml:space="preserve">Менгеме (2 </t>
  </si>
  <si>
    <t>Метални стелажи (2 бр.).</t>
  </si>
  <si>
    <t>компресор</t>
  </si>
  <si>
    <t>сушилня (изолация, рафтове).</t>
  </si>
  <si>
    <t>https://www.polymeta.bg/products
https://vilazbg.com</t>
  </si>
  <si>
    <t>http://toolsbg.com/store/index.php?route=product/product&amp;path=44&amp;product_id=215
https://www.tashev-galving.com/024+SCH+060/Combi+6+%D0%9C%D0%B0%D1%88%D0%B8%D0%BD%D0%B0+%D0%BC%D0%BD%D0%BE%D0%B3%D0%BE%D0%BE%D0%BF%D0%B5%D1%80%D0%B0%D1%86%D0%B8%D0%BE%D0%BD%D0%BD%D0%B0++++Scheppach</t>
  </si>
  <si>
    <t>https://www.tashev-galving.com/041+MKT+693/+%D0%9D%D0%B0%D0%BA%D1%80%D0%B0%D0%B9%D0%BD%D0%B8%D0%BA+%D0%BA%D0%BE%D0%BC%D0%BF%D0%BB%D0%B5%D0%BA%D1%82+%D1%81%D1%8A%D1%81+%D1%81%D0%B2%D1%80%D0%B5%D0%B4%D0%BB%D0%B0++++Makita</t>
  </si>
  <si>
    <t>https://www.tashev-galving.com/136+FRV+237/0505+%D0%A8%D0%BB%D0%B0%D0%B9%D1%84+%D0%BA%D0%BE%D0%BC%D0%B1%D0%B8%D0%BD%D0%B8%D1%80%D0%B0%D0%BD++++Fervi</t>
  </si>
  <si>
    <t>https://www.tashev-galving.com/137+BSH+051/+%D0%A8%D0%BC%D0%B8%D1%80%D0%B3%D0%B5%D0%BB+%D0%B4%D0%B8%D1%81%D0%BA%D0%BE%D0%B2++++</t>
  </si>
  <si>
    <t>https://www.tashev-galving.com/004+MKT+705/DF457DWE+%D0%92%D0%B8%D0%BD%D1%82%D0%BE%D0%B2%D0%B5%D1%80%D1%82+%D0%B0%D0%BA%D1%83%D0%BC%D1%83%D0%BB%D0%B0%D1%82%D0%BE%D1%80%D0%B5%D0%BD+++2-%D1%81%D0%BA%D0%BE%D1%80%D0%BE%D1%81%D1%82%D0%B5%D0%BD+Makita</t>
  </si>
  <si>
    <t>https://www.polymeta.bg/shop/metalorezheshti-mashini/probivni-i-probivno-lrazstargvashti-mashini/probivni-frezovi-mashini/kolonna-probivno-frezova-mashina-dm-45</t>
  </si>
  <si>
    <t>Фреза конвенционална, оборудвана, 
(Колонна пробивно-фрезова машина)</t>
  </si>
  <si>
    <t>https://www.tashev-galving.com/094+WLF2433/No2+%D0%9C%D0%B0%D1%81%D0%B0+%D1%80%D0%B0%D0%B1%D0%BE%D1%82%D0%BD%D0%B0++++Wolfcraft</t>
  </si>
  <si>
    <t>Индустриална прахосмукачка</t>
  </si>
  <si>
    <t>№</t>
  </si>
  <si>
    <t>Бормашина ръчна</t>
  </si>
  <si>
    <t>Бормашина колонна, 
(Колонна пробивно-фрезова машина)</t>
  </si>
  <si>
    <t>Ъглошлайф</t>
  </si>
  <si>
    <t>https://www.praktiker.bg/bg/Drills/%D0%A3%D0%94%D0%90%D0%A0%D0%9D%D0%90-%D0%91%D0%9E%D0%A0%D0%9C%D0%90%D0%A8%D0%98%D0%9D%D0%90-BOSCH-PROFESSIONAL-GSB-13-RE-600W/p/482326</t>
  </si>
  <si>
    <t>http://elektrojeni.bg/telopodavasht-aparat-elektrojen-mig-mag-mma-250p</t>
  </si>
  <si>
    <t>https://www.praktiker.bg/bg/Angle-grinders/%D0%9A%D0%9E%D0%9C%D0%9F%D0%9B%D0%95%D0%9A%D0%A2-%D0%AA%D0%93%D0%9B%D0%9E%D0%A8%D0%9B%D0%90%D0%99%D0%A4%D0%98-230-MM-%2B-125-MM-HITACHI-G23SW2-%2BG13SR4%28S%29/p/499141</t>
  </si>
  <si>
    <t>http://klimatik.bg/product/420/dvustapalna-vakuum-pompa-sc-vp225-r32.html</t>
  </si>
  <si>
    <t>Доставка на Оборудване за лаборатория "Композитни технологии"(комплект): компресор и сушилня (изолация, рафтове).</t>
  </si>
  <si>
    <t>Ед.цена със ДДС</t>
  </si>
  <si>
    <t>Ед.цена без ДДС</t>
  </si>
  <si>
    <t>https://www.tashev-galving.com/024+FRV+110/0302-245+Банциг+за+дърво++++Fervi
https://www.tashev-galving.com/024+SCH+060/Combi+6+Машина+многооперационна++++Scheppach</t>
  </si>
  <si>
    <t>https://www.praktiker.bg/bg/Orbital-sanders/ВИБРОШЛАЙФ-MAKITA-BO3710/p/462501</t>
  </si>
  <si>
    <t>https://www.onlineinstrumenti.bg/produkt/въртящо-менгеме-тип-м-100-мм-7-кг-topmaster-professional/</t>
  </si>
  <si>
    <t>https://praktiker.bg/bg/Shelves/МЕТАЛЕН-СТЕЛАЖ-1920-1200-500/p/478840</t>
  </si>
  <si>
    <t>https://www.electronic-star.bg/domakinstvoto/domakinski-uredi/prachosmukachki/prachosmukachki-bez-torbichka/CLEAN-ROOM-PRIMA-prachosmukachka-za-mokro-sucho-pochistvane-industrialna-prachosmukachka-1800W-30L-OUTLET-30-Ltr.html?listtype=search&amp;searchparam=индустриална прахосмукачка</t>
  </si>
  <si>
    <t>Вакуум-помпа</t>
  </si>
  <si>
    <t>https://www.praktiker.bg/bg/Air-compressors/%D0%9A%D0%9E%D0%9C%D0%9F%D0%A0%D0%95%D0%A1%D0%9E%D0%A0-RAIDER-RD-AC04Z/p/486835</t>
  </si>
  <si>
    <t>https://www.polymeta.bg/shop/metalorezheshti-mashini/strugovi-mashini/universalni-strugove/srednogabaritni-universalni-strugove</t>
  </si>
  <si>
    <t>https://bg.eim-trade.com/produkt/nastolna-bormashina-b13-318
https://www.polymeta.bg/shop/metalorezheshti-mashini/probivni-i-probivno-lrazstargvashti-mashini/nastolni-i-kolonni-probivni-mashini/nastolna-i-kolonna-probivna-mashina-d-16
https://www.polymeta.bg/shop/metalorezheshti-mashini/probivni-i-probivno-lrazstargvashti-mashini/probivni-frezovi-mashini/kolonna-probivno-frezova-mashina-dm-45</t>
  </si>
  <si>
    <t xml:space="preserve">Пазарно проучване - Оборудване за Механична лаборатория (комплект):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</si>
</sst>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1" xfId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2" fillId="3" borderId="1" xfId="1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vertical="top"/>
    </xf>
    <xf numFmtId="0" fontId="2" fillId="4" borderId="1" xfId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4" borderId="1" xfId="0" applyFill="1" applyBorder="1"/>
    <xf numFmtId="4" fontId="1" fillId="2" borderId="1" xfId="0" applyNumberFormat="1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4" fontId="0" fillId="5" borderId="1" xfId="0" applyNumberFormat="1" applyFill="1" applyBorder="1" applyAlignment="1">
      <alignment vertical="top"/>
    </xf>
    <xf numFmtId="4" fontId="0" fillId="3" borderId="1" xfId="0" applyNumberFormat="1" applyFill="1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4" borderId="1" xfId="0" applyNumberFormat="1" applyFill="1" applyBorder="1" applyAlignment="1">
      <alignment vertical="top"/>
    </xf>
    <xf numFmtId="4" fontId="0" fillId="0" borderId="0" xfId="0" applyNumberFormat="1" applyAlignment="1">
      <alignment vertical="top"/>
    </xf>
    <xf numFmtId="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lektrojeni.bg/telopodavasht-aparat-elektrojen-mig-mag-mma-250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polymeta.bg/shop/metalorezheshti-mashini/strugovi-mashini/universalni-strugove/srednogabaritni-universalni-strugove" TargetMode="External"/><Relationship Id="rId7" Type="http://schemas.openxmlformats.org/officeDocument/2006/relationships/hyperlink" Target="https://www.tashev-galving.com/004+MKT+705/DF457DWE+%D0%92%D0%B8%D0%BD%D1%82%D0%BE%D0%B2%D0%B5%D1%80%D1%82+%D0%B0%D0%BA%D1%83%D0%BC%D1%83%D0%BB%D0%B0%D1%82%D0%BE%D1%80%D0%B5%D0%BD+++2-%D1%81%D0%BA%D0%BE%D1%80%D0%BE%D1%81%D1%82%D0%B5%D0%BD+Makita" TargetMode="External"/><Relationship Id="rId12" Type="http://schemas.openxmlformats.org/officeDocument/2006/relationships/hyperlink" Target="https://praktiker.bg/bg/Shelves/&#1052;&#1045;&#1058;&#1040;&#1051;&#1045;&#1053;-&#1057;&#1058;&#1045;&#1051;&#1040;&#1046;-1920-1200-500/p/478840" TargetMode="External"/><Relationship Id="rId2" Type="http://schemas.openxmlformats.org/officeDocument/2006/relationships/hyperlink" Target="https://www.tashev-galving.com/024+SCH+060/Combi+6+%D0%9C%D0%B0%D1%88%D0%B8%D0%BD%D0%B0+%D0%BC%D0%BD%D0%BE%D0%B3%D0%BE%D0%BE%D0%BF%D0%B5%D1%80%D0%B0%D1%86%D0%B8%D0%BE%D0%BD%D0%BD%D0%B0++++Scheppach" TargetMode="External"/><Relationship Id="rId1" Type="http://schemas.openxmlformats.org/officeDocument/2006/relationships/hyperlink" Target="https://bg.eim-trade.com/produkt/nastolna-bormashina-b13-318" TargetMode="External"/><Relationship Id="rId6" Type="http://schemas.openxmlformats.org/officeDocument/2006/relationships/hyperlink" Target="https://www.tashev-galving.com/137+BSH+051/+%D0%A8%D0%BC%D0%B8%D1%80%D0%B3%D0%B5%D0%BB+%D0%B4%D0%B8%D1%81%D0%BA%D0%BE%D0%B2++++" TargetMode="External"/><Relationship Id="rId11" Type="http://schemas.openxmlformats.org/officeDocument/2006/relationships/hyperlink" Target="https://www.praktiker.bg/bg/Orbital-sanders/&#1042;&#1048;&#1041;&#1056;&#1054;&#1064;&#1051;&#1040;&#1049;&#1060;-MAKITA-BO3710/p/462501" TargetMode="External"/><Relationship Id="rId5" Type="http://schemas.openxmlformats.org/officeDocument/2006/relationships/hyperlink" Target="https://www.tashev-galving.com/041+MKT+693/+%D0%9D%D0%B0%D0%BA%D1%80%D0%B0%D0%B9%D0%BD%D0%B8%D0%BA+%D0%BA%D0%BE%D0%BC%D0%BF%D0%BB%D0%B5%D0%BA%D1%82+%D1%81%D1%8A%D1%81+%D1%81%D0%B2%D1%80%D0%B5%D0%B4%D0%BB%D0%B0++++Makita" TargetMode="External"/><Relationship Id="rId10" Type="http://schemas.openxmlformats.org/officeDocument/2006/relationships/hyperlink" Target="https://www.praktiker.bg/bg/Angle-grinders/%D0%9A%D0%9E%D0%9C%D0%9F%D0%9B%D0%95%D0%9A%D0%A2-%D0%AA%D0%93%D0%9B%D0%9E%D0%A8%D0%9B%D0%90%D0%99%D0%A4%D0%98-230-MM-%2B-125-MM-HITACHI-G23SW2-%2BG13SR4%28S%29/p/499141" TargetMode="External"/><Relationship Id="rId4" Type="http://schemas.openxmlformats.org/officeDocument/2006/relationships/hyperlink" Target="https://www.polymeta.bg/shop/metalorezheshti-mashini/probivni-i-probivno-lrazstargvashti-mashini/probivni-frezovi-mashini/kolonna-probivno-frezova-mashina-dm-45" TargetMode="External"/><Relationship Id="rId9" Type="http://schemas.openxmlformats.org/officeDocument/2006/relationships/hyperlink" Target="https://www.tashev-galving.com/136+FRV+237/0505+%D0%A8%D0%BB%D0%B0%D0%B9%D1%84+%D0%BA%D0%BE%D0%BC%D0%B1%D0%B8%D0%BD%D0%B8%D1%80%D0%B0%D0%BD++++Ferv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115" zoomScaleNormal="115" workbookViewId="0">
      <pane ySplit="1" topLeftCell="A2" activePane="bottomLeft" state="frozen"/>
      <selection pane="bottomLeft" activeCell="B2" sqref="B2"/>
    </sheetView>
  </sheetViews>
  <sheetFormatPr defaultColWidth="9.140625" defaultRowHeight="15" x14ac:dyDescent="0.25"/>
  <cols>
    <col min="1" max="1" width="4.5703125" style="7" customWidth="1"/>
    <col min="2" max="2" width="51.85546875" style="5" bestFit="1" customWidth="1"/>
    <col min="3" max="3" width="10.85546875" style="26" customWidth="1"/>
    <col min="4" max="4" width="10.28515625" style="26" customWidth="1"/>
    <col min="5" max="5" width="8" style="7" customWidth="1"/>
    <col min="6" max="7" width="14.5703125" style="5" customWidth="1"/>
    <col min="8" max="8" width="73.7109375" style="5" customWidth="1"/>
    <col min="9" max="16384" width="9.140625" style="5"/>
  </cols>
  <sheetData>
    <row r="1" spans="1:8" x14ac:dyDescent="0.25">
      <c r="A1" s="17" t="s">
        <v>41</v>
      </c>
      <c r="B1" s="11" t="s">
        <v>0</v>
      </c>
      <c r="C1" s="20" t="s">
        <v>50</v>
      </c>
      <c r="D1" s="20" t="s">
        <v>51</v>
      </c>
      <c r="E1" s="17" t="s">
        <v>2</v>
      </c>
      <c r="F1" s="11" t="s">
        <v>3</v>
      </c>
      <c r="G1" s="11" t="s">
        <v>4</v>
      </c>
      <c r="H1" s="11" t="s">
        <v>1</v>
      </c>
    </row>
    <row r="2" spans="1:8" ht="30" x14ac:dyDescent="0.25">
      <c r="A2" s="8"/>
      <c r="B2" s="29" t="s">
        <v>61</v>
      </c>
      <c r="C2" s="21"/>
      <c r="D2" s="21"/>
      <c r="E2" s="18"/>
      <c r="F2" s="4">
        <f>E2*C2</f>
        <v>0</v>
      </c>
      <c r="G2" s="4">
        <f>IF(F2="",E2*C2,E2*C2 - F2)</f>
        <v>0</v>
      </c>
      <c r="H2" s="10" t="s">
        <v>31</v>
      </c>
    </row>
    <row r="3" spans="1:8" ht="30" x14ac:dyDescent="0.25">
      <c r="A3" s="8">
        <v>1</v>
      </c>
      <c r="B3" s="2" t="s">
        <v>43</v>
      </c>
      <c r="C3" s="22">
        <f>ROUND(D3*1.2,2)</f>
        <v>4380</v>
      </c>
      <c r="D3" s="23">
        <v>3650</v>
      </c>
      <c r="E3" s="8">
        <v>1</v>
      </c>
      <c r="F3" s="4">
        <f>E3*D3</f>
        <v>3650</v>
      </c>
      <c r="G3" s="4">
        <f>IF(F3="",E3*D3,E3*D3 - F3)</f>
        <v>0</v>
      </c>
      <c r="H3" s="6" t="s">
        <v>60</v>
      </c>
    </row>
    <row r="4" spans="1:8" x14ac:dyDescent="0.25">
      <c r="A4" s="8">
        <v>2</v>
      </c>
      <c r="B4" s="3" t="s">
        <v>42</v>
      </c>
      <c r="C4" s="23">
        <v>190</v>
      </c>
      <c r="D4" s="22">
        <f>ROUND(C4/1.2,2)</f>
        <v>158.33000000000001</v>
      </c>
      <c r="E4" s="8">
        <v>1</v>
      </c>
      <c r="F4" s="4">
        <f t="shared" ref="F4:F31" si="0">E4*D4</f>
        <v>158.33000000000001</v>
      </c>
      <c r="G4" s="4">
        <f t="shared" ref="G4:G31" si="1">IF(F4="",E4*D4,E4*D4 - F4)</f>
        <v>0</v>
      </c>
      <c r="H4" s="6" t="s">
        <v>45</v>
      </c>
    </row>
    <row r="5" spans="1:8" x14ac:dyDescent="0.25">
      <c r="A5" s="8">
        <v>3</v>
      </c>
      <c r="B5" s="12" t="s">
        <v>5</v>
      </c>
      <c r="C5" s="23">
        <v>1170</v>
      </c>
      <c r="D5" s="22">
        <f>ROUND(C5/1.2,2)</f>
        <v>975</v>
      </c>
      <c r="E5" s="8">
        <v>1</v>
      </c>
      <c r="F5" s="4">
        <f t="shared" si="0"/>
        <v>975</v>
      </c>
      <c r="G5" s="4">
        <f t="shared" si="1"/>
        <v>0</v>
      </c>
      <c r="H5" s="9" t="s">
        <v>32</v>
      </c>
    </row>
    <row r="6" spans="1:8" x14ac:dyDescent="0.25">
      <c r="A6" s="8">
        <v>4</v>
      </c>
      <c r="B6" s="12" t="s">
        <v>6</v>
      </c>
      <c r="C6" s="23">
        <v>620</v>
      </c>
      <c r="D6" s="22">
        <f>ROUND(C6/1.2,2)</f>
        <v>516.66999999999996</v>
      </c>
      <c r="E6" s="8">
        <v>1</v>
      </c>
      <c r="F6" s="4">
        <f t="shared" si="0"/>
        <v>516.66999999999996</v>
      </c>
      <c r="G6" s="4">
        <f t="shared" si="1"/>
        <v>0</v>
      </c>
      <c r="H6" s="13" t="s">
        <v>52</v>
      </c>
    </row>
    <row r="7" spans="1:8" x14ac:dyDescent="0.25">
      <c r="A7" s="8">
        <v>5</v>
      </c>
      <c r="B7" s="3" t="s">
        <v>7</v>
      </c>
      <c r="C7" s="24">
        <v>65</v>
      </c>
      <c r="D7" s="22">
        <f>ROUND(C7/1.2,2)</f>
        <v>54.17</v>
      </c>
      <c r="E7" s="8">
        <v>5</v>
      </c>
      <c r="F7" s="4">
        <f t="shared" si="0"/>
        <v>270.85000000000002</v>
      </c>
      <c r="G7" s="4">
        <f t="shared" si="1"/>
        <v>0</v>
      </c>
      <c r="H7" s="6" t="s">
        <v>33</v>
      </c>
    </row>
    <row r="8" spans="1:8" x14ac:dyDescent="0.25">
      <c r="A8" s="8">
        <v>6</v>
      </c>
      <c r="B8" s="3" t="s">
        <v>8</v>
      </c>
      <c r="C8" s="24">
        <v>430</v>
      </c>
      <c r="D8" s="22">
        <f t="shared" ref="D8:D10" si="2">ROUND(C8/1.2,2)</f>
        <v>358.33</v>
      </c>
      <c r="E8" s="8">
        <v>1</v>
      </c>
      <c r="F8" s="4">
        <f t="shared" si="0"/>
        <v>358.33</v>
      </c>
      <c r="G8" s="4">
        <f t="shared" si="1"/>
        <v>0</v>
      </c>
      <c r="H8" s="6" t="s">
        <v>35</v>
      </c>
    </row>
    <row r="9" spans="1:8" x14ac:dyDescent="0.25">
      <c r="A9" s="8">
        <v>7</v>
      </c>
      <c r="B9" s="3" t="s">
        <v>9</v>
      </c>
      <c r="C9" s="24">
        <v>360</v>
      </c>
      <c r="D9" s="22">
        <f t="shared" si="2"/>
        <v>300</v>
      </c>
      <c r="E9" s="8">
        <v>1</v>
      </c>
      <c r="F9" s="4">
        <f t="shared" si="0"/>
        <v>300</v>
      </c>
      <c r="G9" s="4">
        <f t="shared" si="1"/>
        <v>0</v>
      </c>
      <c r="H9" s="6" t="s">
        <v>36</v>
      </c>
    </row>
    <row r="10" spans="1:8" x14ac:dyDescent="0.25">
      <c r="A10" s="8">
        <v>8</v>
      </c>
      <c r="B10" s="3" t="s">
        <v>10</v>
      </c>
      <c r="C10" s="24">
        <v>180</v>
      </c>
      <c r="D10" s="22">
        <f t="shared" si="2"/>
        <v>150</v>
      </c>
      <c r="E10" s="8">
        <v>1</v>
      </c>
      <c r="F10" s="4">
        <f t="shared" si="0"/>
        <v>150</v>
      </c>
      <c r="G10" s="4">
        <f t="shared" si="1"/>
        <v>0</v>
      </c>
      <c r="H10" s="6" t="s">
        <v>53</v>
      </c>
    </row>
    <row r="11" spans="1:8" x14ac:dyDescent="0.25">
      <c r="A11" s="8">
        <v>9</v>
      </c>
      <c r="B11" s="12" t="s">
        <v>11</v>
      </c>
      <c r="C11" s="24"/>
      <c r="D11" s="24"/>
      <c r="E11" s="8">
        <v>1</v>
      </c>
      <c r="F11" s="4">
        <f t="shared" si="0"/>
        <v>0</v>
      </c>
      <c r="G11" s="4">
        <f t="shared" si="1"/>
        <v>0</v>
      </c>
      <c r="H11" s="3"/>
    </row>
    <row r="12" spans="1:8" x14ac:dyDescent="0.25">
      <c r="A12" s="8">
        <v>10</v>
      </c>
      <c r="B12" s="12" t="s">
        <v>12</v>
      </c>
      <c r="C12" s="24"/>
      <c r="D12" s="24"/>
      <c r="E12" s="8">
        <v>1</v>
      </c>
      <c r="F12" s="4">
        <f t="shared" si="0"/>
        <v>0</v>
      </c>
      <c r="G12" s="4">
        <f t="shared" si="1"/>
        <v>0</v>
      </c>
      <c r="H12" s="3"/>
    </row>
    <row r="13" spans="1:8" x14ac:dyDescent="0.25">
      <c r="A13" s="8">
        <v>11</v>
      </c>
      <c r="B13" s="12" t="s">
        <v>13</v>
      </c>
      <c r="C13" s="22">
        <f>ROUND(D13*1.2,2)</f>
        <v>12000</v>
      </c>
      <c r="D13" s="23">
        <v>10000</v>
      </c>
      <c r="E13" s="8">
        <v>1</v>
      </c>
      <c r="F13" s="4">
        <f t="shared" si="0"/>
        <v>10000</v>
      </c>
      <c r="G13" s="4">
        <f t="shared" si="1"/>
        <v>0</v>
      </c>
      <c r="H13" s="3"/>
    </row>
    <row r="14" spans="1:8" x14ac:dyDescent="0.25">
      <c r="A14" s="8">
        <v>12</v>
      </c>
      <c r="B14" s="12" t="s">
        <v>14</v>
      </c>
      <c r="C14" s="24"/>
      <c r="D14" s="24"/>
      <c r="E14" s="8">
        <v>1</v>
      </c>
      <c r="F14" s="4">
        <f t="shared" si="0"/>
        <v>0</v>
      </c>
      <c r="G14" s="4">
        <f t="shared" si="1"/>
        <v>0</v>
      </c>
      <c r="H14" s="3"/>
    </row>
    <row r="15" spans="1:8" x14ac:dyDescent="0.25">
      <c r="A15" s="8">
        <v>13</v>
      </c>
      <c r="B15" s="3" t="s">
        <v>15</v>
      </c>
      <c r="C15" s="24">
        <v>700</v>
      </c>
      <c r="D15" s="22">
        <f t="shared" ref="D15" si="3">ROUND(C15/1.2,2)</f>
        <v>583.33000000000004</v>
      </c>
      <c r="E15" s="8">
        <v>1</v>
      </c>
      <c r="F15" s="4">
        <f t="shared" si="0"/>
        <v>583.33000000000004</v>
      </c>
      <c r="G15" s="4">
        <f t="shared" si="1"/>
        <v>0</v>
      </c>
      <c r="H15" s="6" t="s">
        <v>46</v>
      </c>
    </row>
    <row r="16" spans="1:8" x14ac:dyDescent="0.25">
      <c r="A16" s="8">
        <v>14</v>
      </c>
      <c r="B16" s="3" t="s">
        <v>16</v>
      </c>
      <c r="C16" s="22">
        <f>ROUND(D16*1.2,2)</f>
        <v>10440</v>
      </c>
      <c r="D16" s="23">
        <v>8700</v>
      </c>
      <c r="E16" s="8">
        <v>1</v>
      </c>
      <c r="F16" s="4">
        <f t="shared" si="0"/>
        <v>8700</v>
      </c>
      <c r="G16" s="4">
        <f t="shared" si="1"/>
        <v>0</v>
      </c>
      <c r="H16" s="6" t="s">
        <v>59</v>
      </c>
    </row>
    <row r="17" spans="1:8" ht="30" x14ac:dyDescent="0.25">
      <c r="A17" s="8">
        <v>15</v>
      </c>
      <c r="B17" s="2" t="s">
        <v>38</v>
      </c>
      <c r="C17" s="22">
        <f>ROUND(D17*1.2,2)</f>
        <v>4380</v>
      </c>
      <c r="D17" s="23">
        <v>3650</v>
      </c>
      <c r="E17" s="8">
        <v>1</v>
      </c>
      <c r="F17" s="4">
        <f t="shared" si="0"/>
        <v>3650</v>
      </c>
      <c r="G17" s="4">
        <f t="shared" si="1"/>
        <v>0</v>
      </c>
      <c r="H17" s="6" t="s">
        <v>37</v>
      </c>
    </row>
    <row r="18" spans="1:8" x14ac:dyDescent="0.25">
      <c r="A18" s="8">
        <v>16</v>
      </c>
      <c r="B18" s="12" t="s">
        <v>17</v>
      </c>
      <c r="C18" s="24"/>
      <c r="D18" s="24"/>
      <c r="E18" s="8">
        <v>1</v>
      </c>
      <c r="F18" s="4">
        <f t="shared" si="0"/>
        <v>0</v>
      </c>
      <c r="G18" s="4">
        <f t="shared" si="1"/>
        <v>0</v>
      </c>
      <c r="H18" s="3"/>
    </row>
    <row r="19" spans="1:8" x14ac:dyDescent="0.25">
      <c r="A19" s="8">
        <v>17</v>
      </c>
      <c r="B19" s="12" t="s">
        <v>18</v>
      </c>
      <c r="C19" s="24"/>
      <c r="D19" s="24"/>
      <c r="E19" s="8">
        <v>1</v>
      </c>
      <c r="F19" s="4">
        <f t="shared" si="0"/>
        <v>0</v>
      </c>
      <c r="G19" s="4">
        <f t="shared" si="1"/>
        <v>0</v>
      </c>
      <c r="H19" s="3"/>
    </row>
    <row r="20" spans="1:8" x14ac:dyDescent="0.25">
      <c r="A20" s="8">
        <v>18</v>
      </c>
      <c r="B20" s="12" t="s">
        <v>19</v>
      </c>
      <c r="C20" s="24"/>
      <c r="D20" s="24"/>
      <c r="E20" s="8">
        <v>1</v>
      </c>
      <c r="F20" s="4">
        <f t="shared" si="0"/>
        <v>0</v>
      </c>
      <c r="G20" s="4">
        <f t="shared" si="1"/>
        <v>0</v>
      </c>
      <c r="H20" s="3"/>
    </row>
    <row r="21" spans="1:8" x14ac:dyDescent="0.25">
      <c r="A21" s="8">
        <v>19</v>
      </c>
      <c r="B21" s="12" t="s">
        <v>20</v>
      </c>
      <c r="C21" s="24"/>
      <c r="D21" s="24"/>
      <c r="E21" s="8">
        <v>1</v>
      </c>
      <c r="F21" s="4">
        <f t="shared" si="0"/>
        <v>0</v>
      </c>
      <c r="G21" s="4">
        <f t="shared" si="1"/>
        <v>0</v>
      </c>
      <c r="H21" s="3"/>
    </row>
    <row r="22" spans="1:8" x14ac:dyDescent="0.25">
      <c r="A22" s="8">
        <v>20</v>
      </c>
      <c r="B22" s="12" t="s">
        <v>21</v>
      </c>
      <c r="C22" s="24"/>
      <c r="D22" s="24"/>
      <c r="E22" s="8">
        <v>1</v>
      </c>
      <c r="F22" s="4">
        <f t="shared" si="0"/>
        <v>0</v>
      </c>
      <c r="G22" s="4">
        <f t="shared" si="1"/>
        <v>0</v>
      </c>
      <c r="H22" s="3"/>
    </row>
    <row r="23" spans="1:8" x14ac:dyDescent="0.25">
      <c r="A23" s="8">
        <v>21</v>
      </c>
      <c r="B23" s="3" t="s">
        <v>22</v>
      </c>
      <c r="C23" s="24">
        <v>340</v>
      </c>
      <c r="D23" s="22">
        <f t="shared" ref="D23" si="4">ROUND(C23/1.2,2)</f>
        <v>283.33</v>
      </c>
      <c r="E23" s="8">
        <v>1</v>
      </c>
      <c r="F23" s="4">
        <f t="shared" si="0"/>
        <v>283.33</v>
      </c>
      <c r="G23" s="4">
        <f t="shared" si="1"/>
        <v>0</v>
      </c>
      <c r="H23" s="6" t="s">
        <v>34</v>
      </c>
    </row>
    <row r="24" spans="1:8" x14ac:dyDescent="0.25">
      <c r="A24" s="8">
        <v>22</v>
      </c>
      <c r="B24" s="12" t="s">
        <v>23</v>
      </c>
      <c r="C24" s="24"/>
      <c r="D24" s="24"/>
      <c r="E24" s="8">
        <v>1</v>
      </c>
      <c r="F24" s="4">
        <f t="shared" si="0"/>
        <v>0</v>
      </c>
      <c r="G24" s="4">
        <f t="shared" si="1"/>
        <v>0</v>
      </c>
      <c r="H24" s="3"/>
    </row>
    <row r="25" spans="1:8" x14ac:dyDescent="0.25">
      <c r="A25" s="8">
        <v>23</v>
      </c>
      <c r="B25" s="12" t="s">
        <v>24</v>
      </c>
      <c r="C25" s="24"/>
      <c r="D25" s="24"/>
      <c r="E25" s="8">
        <v>1</v>
      </c>
      <c r="F25" s="4">
        <f t="shared" si="0"/>
        <v>0</v>
      </c>
      <c r="G25" s="4">
        <f t="shared" si="1"/>
        <v>0</v>
      </c>
      <c r="H25" s="3"/>
    </row>
    <row r="26" spans="1:8" x14ac:dyDescent="0.25">
      <c r="A26" s="8">
        <v>24</v>
      </c>
      <c r="B26" s="12" t="s">
        <v>25</v>
      </c>
      <c r="C26" s="24"/>
      <c r="D26" s="24"/>
      <c r="E26" s="8">
        <v>1</v>
      </c>
      <c r="F26" s="4">
        <f t="shared" si="0"/>
        <v>0</v>
      </c>
      <c r="G26" s="4">
        <f t="shared" si="1"/>
        <v>0</v>
      </c>
      <c r="H26" s="3"/>
    </row>
    <row r="27" spans="1:8" x14ac:dyDescent="0.25">
      <c r="A27" s="8">
        <v>25</v>
      </c>
      <c r="B27" s="3" t="s">
        <v>26</v>
      </c>
      <c r="C27" s="24">
        <v>1320</v>
      </c>
      <c r="D27" s="22">
        <f t="shared" ref="D27:D28" si="5">ROUND(C27/1.2,2)</f>
        <v>1100</v>
      </c>
      <c r="E27" s="8">
        <v>2</v>
      </c>
      <c r="F27" s="4">
        <f t="shared" si="0"/>
        <v>2200</v>
      </c>
      <c r="G27" s="4">
        <f t="shared" si="1"/>
        <v>0</v>
      </c>
      <c r="H27" s="3" t="s">
        <v>39</v>
      </c>
    </row>
    <row r="28" spans="1:8" x14ac:dyDescent="0.25">
      <c r="A28" s="8">
        <v>26</v>
      </c>
      <c r="B28" s="3" t="s">
        <v>27</v>
      </c>
      <c r="C28" s="24">
        <v>60</v>
      </c>
      <c r="D28" s="22">
        <f t="shared" si="5"/>
        <v>50</v>
      </c>
      <c r="E28" s="8">
        <v>2</v>
      </c>
      <c r="F28" s="4">
        <f t="shared" si="0"/>
        <v>100</v>
      </c>
      <c r="G28" s="4">
        <f t="shared" si="1"/>
        <v>0</v>
      </c>
      <c r="H28" s="3" t="s">
        <v>54</v>
      </c>
    </row>
    <row r="29" spans="1:8" x14ac:dyDescent="0.25">
      <c r="A29" s="8">
        <v>27</v>
      </c>
      <c r="B29" s="3" t="s">
        <v>28</v>
      </c>
      <c r="C29" s="24">
        <v>120</v>
      </c>
      <c r="D29" s="22">
        <f t="shared" ref="D29:D31" si="6">ROUND(C29/1.2,2)</f>
        <v>100</v>
      </c>
      <c r="E29" s="8">
        <v>2</v>
      </c>
      <c r="F29" s="4">
        <f t="shared" si="0"/>
        <v>200</v>
      </c>
      <c r="G29" s="4">
        <f t="shared" si="1"/>
        <v>0</v>
      </c>
      <c r="H29" s="6" t="s">
        <v>55</v>
      </c>
    </row>
    <row r="30" spans="1:8" x14ac:dyDescent="0.25">
      <c r="A30" s="14">
        <v>28</v>
      </c>
      <c r="B30" s="9" t="s">
        <v>40</v>
      </c>
      <c r="C30" s="25">
        <v>170</v>
      </c>
      <c r="D30" s="25">
        <f t="shared" si="6"/>
        <v>141.66999999999999</v>
      </c>
      <c r="E30" s="8">
        <v>1</v>
      </c>
      <c r="F30" s="15">
        <f t="shared" si="0"/>
        <v>141.66999999999999</v>
      </c>
      <c r="G30" s="15">
        <f t="shared" si="1"/>
        <v>0</v>
      </c>
      <c r="H30" s="16" t="s">
        <v>56</v>
      </c>
    </row>
    <row r="31" spans="1:8" x14ac:dyDescent="0.25">
      <c r="A31" s="14">
        <v>29</v>
      </c>
      <c r="B31" s="9" t="s">
        <v>44</v>
      </c>
      <c r="C31" s="25">
        <v>270</v>
      </c>
      <c r="D31" s="25">
        <f t="shared" si="6"/>
        <v>225</v>
      </c>
      <c r="E31" s="8">
        <v>1</v>
      </c>
      <c r="F31" s="15">
        <f t="shared" si="0"/>
        <v>225</v>
      </c>
      <c r="G31" s="15">
        <f t="shared" si="1"/>
        <v>0</v>
      </c>
      <c r="H31" s="16" t="s">
        <v>47</v>
      </c>
    </row>
    <row r="32" spans="1:8" x14ac:dyDescent="0.25">
      <c r="A32" s="8"/>
      <c r="B32" s="28" t="s">
        <v>49</v>
      </c>
      <c r="C32" s="24"/>
      <c r="D32" s="27"/>
      <c r="E32" s="8"/>
      <c r="F32" s="3"/>
      <c r="G32" s="3"/>
      <c r="H32" s="3"/>
    </row>
    <row r="33" spans="1:8" x14ac:dyDescent="0.25">
      <c r="A33" s="8">
        <v>30</v>
      </c>
      <c r="B33" s="1" t="s">
        <v>29</v>
      </c>
      <c r="C33" s="24">
        <v>200</v>
      </c>
      <c r="D33" s="22">
        <f t="shared" ref="D33:D34" si="7">ROUND(C33/1.2,2)</f>
        <v>166.67</v>
      </c>
      <c r="E33" s="8">
        <v>2</v>
      </c>
      <c r="F33" s="4">
        <f t="shared" ref="F33" si="8">E33*D33</f>
        <v>333.34</v>
      </c>
      <c r="G33" s="4">
        <f t="shared" ref="G33" si="9">IF(F33="",E33*D33,E33*D33 - F33)</f>
        <v>0</v>
      </c>
      <c r="H33" s="3" t="s">
        <v>58</v>
      </c>
    </row>
    <row r="34" spans="1:8" x14ac:dyDescent="0.25">
      <c r="A34" s="8">
        <v>31</v>
      </c>
      <c r="B34" s="1" t="s">
        <v>30</v>
      </c>
      <c r="C34" s="24">
        <v>400</v>
      </c>
      <c r="D34" s="22">
        <f t="shared" si="7"/>
        <v>333.33</v>
      </c>
      <c r="E34" s="8">
        <v>1</v>
      </c>
      <c r="F34" s="4">
        <f t="shared" ref="F34:F35" si="10">E34*D34</f>
        <v>333.33</v>
      </c>
      <c r="G34" s="4">
        <f t="shared" ref="G34:G35" si="11">IF(F34="",E34*D34,E34*D34 - F34)</f>
        <v>0</v>
      </c>
      <c r="H34" s="3"/>
    </row>
    <row r="35" spans="1:8" x14ac:dyDescent="0.25">
      <c r="A35" s="14">
        <v>32</v>
      </c>
      <c r="B35" s="19" t="s">
        <v>57</v>
      </c>
      <c r="C35" s="25">
        <v>280</v>
      </c>
      <c r="D35" s="25">
        <f t="shared" ref="D35" si="12">ROUND(C35/1.2,2)</f>
        <v>233.33</v>
      </c>
      <c r="E35" s="14">
        <v>2</v>
      </c>
      <c r="F35" s="15">
        <f t="shared" si="10"/>
        <v>466.66</v>
      </c>
      <c r="G35" s="15">
        <f t="shared" si="11"/>
        <v>0</v>
      </c>
      <c r="H35" s="9" t="s">
        <v>48</v>
      </c>
    </row>
  </sheetData>
  <autoFilter ref="A1:H31"/>
  <hyperlinks>
    <hyperlink ref="H3" r:id="rId1" display="https://bg.eim-trade.com/produkt/nastolna-bormashina-b13-318"/>
    <hyperlink ref="H6" r:id="rId2" display="https://www.tashev-galving.com/024+SCH+060/Combi+6+%D0%9C%D0%B0%D1%88%D0%B8%D0%BD%D0%B0+%D0%BC%D0%BD%D0%BE%D0%B3%D0%BE%D0%BE%D0%BF%D0%B5%D1%80%D0%B0%D1%86%D0%B8%D0%BE%D0%BD%D0%BD%D0%B0++++Scheppach"/>
    <hyperlink ref="H16" r:id="rId3"/>
    <hyperlink ref="H17" r:id="rId4"/>
    <hyperlink ref="H7" r:id="rId5"/>
    <hyperlink ref="H8" r:id="rId6"/>
    <hyperlink ref="H9" r:id="rId7"/>
    <hyperlink ref="H15" r:id="rId8"/>
    <hyperlink ref="H23" r:id="rId9"/>
    <hyperlink ref="H31" r:id="rId10"/>
    <hyperlink ref="H10" r:id="rId11"/>
    <hyperlink ref="H29" r:id="rId12"/>
    <hyperlink ref="H30" display="https://www.electronic-star.bg/domakinstvoto/domakinski-uredi/prachosmukachki/prachosmukachki-bez-torbichka/CLEAN-ROOM-PRIMA-prachosmukachka-za-mokro-sucho-pochistvane-industrialna-prachosmukachka-1800W-30L-OUTLET-30-Ltr.html?listtype=search&amp;searchparam=и"/>
  </hyperlinks>
  <pageMargins left="0.7" right="0.7" top="0.75" bottom="0.75" header="0.3" footer="0.3"/>
  <pageSetup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Лаборат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 Telbiyski</cp:lastModifiedBy>
  <dcterms:created xsi:type="dcterms:W3CDTF">2018-10-14T14:34:16Z</dcterms:created>
  <dcterms:modified xsi:type="dcterms:W3CDTF">2019-03-26T14:20:55Z</dcterms:modified>
</cp:coreProperties>
</file>